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1 PEI 2015-2018\PEI 2016\"/>
    </mc:Choice>
  </mc:AlternateContent>
  <bookViews>
    <workbookView xWindow="0" yWindow="0" windowWidth="20490" windowHeight="7755" activeTab="1"/>
  </bookViews>
  <sheets>
    <sheet name="Portada" sheetId="3" r:id="rId1"/>
    <sheet name="EVALUACIÓN PEI 2015-2018" sheetId="1" r:id="rId2"/>
  </sheets>
  <definedNames>
    <definedName name="_xlnm.Print_Area" localSheetId="1">'EVALUACIÓN PEI 2015-2018'!$A$1:$U$7</definedName>
    <definedName name="_xlnm.Print_Titles" localSheetId="1">'EVALUACIÓN PEI 2015-2018'!#REF!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Q8" i="1"/>
  <c r="I8" i="1" l="1"/>
  <c r="P8" i="1"/>
  <c r="S8" i="1"/>
  <c r="I9" i="1"/>
  <c r="M9" i="1"/>
  <c r="Q9" i="1"/>
  <c r="S9" i="1" s="1"/>
  <c r="M10" i="1"/>
  <c r="Q10" i="1"/>
  <c r="S10" i="1" s="1"/>
  <c r="I11" i="1"/>
  <c r="M11" i="1"/>
  <c r="P11" i="1"/>
  <c r="Q11" i="1"/>
  <c r="I12" i="1"/>
  <c r="M12" i="1"/>
  <c r="P12" i="1"/>
  <c r="Q12" i="1"/>
  <c r="I13" i="1"/>
  <c r="M13" i="1"/>
  <c r="Q13" i="1"/>
  <c r="S13" i="1" s="1"/>
  <c r="I14" i="1"/>
  <c r="M14" i="1"/>
  <c r="P14" i="1"/>
  <c r="Q14" i="1"/>
  <c r="I15" i="1"/>
  <c r="M15" i="1"/>
  <c r="P15" i="1"/>
  <c r="Q15" i="1"/>
  <c r="S15" i="1" s="1"/>
  <c r="I16" i="1"/>
  <c r="Q16" i="1"/>
  <c r="I17" i="1"/>
  <c r="M17" i="1"/>
  <c r="P17" i="1"/>
  <c r="Q17" i="1"/>
  <c r="S17" i="1" s="1"/>
  <c r="M18" i="1"/>
  <c r="P18" i="1"/>
  <c r="Q18" i="1"/>
  <c r="I19" i="1"/>
  <c r="Q19" i="1"/>
  <c r="S19" i="1" s="1"/>
  <c r="M21" i="1"/>
  <c r="Q21" i="1"/>
  <c r="S21" i="1" s="1"/>
  <c r="Q22" i="1"/>
  <c r="M23" i="1"/>
  <c r="Q23" i="1"/>
  <c r="S23" i="1" s="1"/>
  <c r="S18" i="1" l="1"/>
  <c r="S12" i="1"/>
  <c r="S11" i="1"/>
  <c r="S14" i="1"/>
</calcChain>
</file>

<file path=xl/sharedStrings.xml><?xml version="1.0" encoding="utf-8"?>
<sst xmlns="http://schemas.openxmlformats.org/spreadsheetml/2006/main" count="91" uniqueCount="71">
  <si>
    <t>EVALUACIÓN PLAN ESTRATÉGICO INSTITUCIONAL</t>
  </si>
  <si>
    <t>CÓDIGO: G101PR01F07</t>
  </si>
  <si>
    <t>VERSIÓN: 08</t>
  </si>
  <si>
    <t>FECHA: 2016-07-11</t>
  </si>
  <si>
    <t>Objetivo estratégico</t>
  </si>
  <si>
    <t>Presupuesto Plan Plurianual de Inversiones</t>
  </si>
  <si>
    <t>Indicador Estratégico</t>
  </si>
  <si>
    <t>Línea de base</t>
  </si>
  <si>
    <t>Meta
2015</t>
  </si>
  <si>
    <t>Resultado 2015</t>
  </si>
  <si>
    <t>Meta
2016</t>
  </si>
  <si>
    <t>Meta
2017</t>
  </si>
  <si>
    <t>Meta
2018</t>
  </si>
  <si>
    <t>Meta cuatrienio</t>
  </si>
  <si>
    <t>Avance Meta Cuatrienio</t>
  </si>
  <si>
    <t>Área responsable</t>
  </si>
  <si>
    <t>Mejorar la calidad y el impacto de la investigación y la transferencia de conocimiento y tecnología</t>
  </si>
  <si>
    <t>Becas para la formación de maestría y doctorado nacional y exterior financiados por Colciencias y otras entidades</t>
  </si>
  <si>
    <t>N/A</t>
  </si>
  <si>
    <t>Dirección de Fomento a la Investigación</t>
  </si>
  <si>
    <t xml:space="preserve">Artículos científicos publicados en revistas científicas especializadas por investigadores colombianos </t>
  </si>
  <si>
    <t>Proyectos de investigación apoyados</t>
  </si>
  <si>
    <t>Promover el desarrollo tecnológico y la innovación como motor de crecimiento empresarial y del emprendimiento</t>
  </si>
  <si>
    <t>Empresas apoyadas en procesos de innovación por Colciencias</t>
  </si>
  <si>
    <t>Dirección de Desarrollo Tecnológico e Innovación</t>
  </si>
  <si>
    <t xml:space="preserve">Licenciamientos tecnológicos </t>
  </si>
  <si>
    <t>Registros de patentes solicitadas por residentes en oficina nacional y PCT</t>
  </si>
  <si>
    <t>Generar una cultura que valore y gestione el conocimiento y la innovación</t>
  </si>
  <si>
    <t>Personas sensibilizadas a través de estrategias enfocadas en el uso, apropiación y utilidad de la CTeI</t>
  </si>
  <si>
    <t>Dirección de Mentalidad y Cultura para la CTeI</t>
  </si>
  <si>
    <t>Niños y jóvenes apoyados en procesos de vocación científica y tecnológica</t>
  </si>
  <si>
    <t>Desarrollar un sistema e institucionalidad habilitante para la CTeI</t>
  </si>
  <si>
    <t>Porcentaje de asignación del cupo de inversión para deducción tributaria</t>
  </si>
  <si>
    <t>Ciudades con pacto por la innovación en ejecución</t>
  </si>
  <si>
    <t>Políticas CTeI aprobadas y en implementación</t>
  </si>
  <si>
    <t>Subdirección General</t>
  </si>
  <si>
    <t>Porcentaje de los recursos ejecutados a través del FFJC por entidades aportantes diferentes a Colciencias</t>
  </si>
  <si>
    <t>Dirección de Fomento a la Investigación
Dirección de Desarrollo Tecnológico e Innovación
Dirección de Mentalidad y Cultura para la CTeI</t>
  </si>
  <si>
    <t>Desarrollar proyectos estratégicos y de impacto en CTeI a través de la articulación de recursos de la nación, los departamentos y otros actores</t>
  </si>
  <si>
    <t xml:space="preserve">Planes y acuerdos suscritos, refrendados y acompañados </t>
  </si>
  <si>
    <t>18
(suscritos)</t>
  </si>
  <si>
    <t>20
(suscritos)</t>
  </si>
  <si>
    <t xml:space="preserve">13 
(suscritos)
20 (ratificados-actualizados) </t>
  </si>
  <si>
    <t>10 (suscritos)
12 (ratificados-actualizados)</t>
  </si>
  <si>
    <r>
      <t xml:space="preserve">33
</t>
    </r>
    <r>
      <rPr>
        <sz val="10"/>
        <color theme="1"/>
        <rFont val="Arial"/>
        <family val="2"/>
      </rPr>
      <t xml:space="preserve">(con acompañamiento) </t>
    </r>
  </si>
  <si>
    <r>
      <t xml:space="preserve">33
</t>
    </r>
    <r>
      <rPr>
        <sz val="10"/>
        <color theme="1"/>
        <rFont val="Arial"/>
        <family val="2"/>
      </rPr>
      <t>(con acompañamiento)</t>
    </r>
    <r>
      <rPr>
        <sz val="12"/>
        <color theme="1"/>
        <rFont val="Arial"/>
        <family val="2"/>
      </rPr>
      <t xml:space="preserve"> </t>
    </r>
  </si>
  <si>
    <r>
      <t xml:space="preserve"> 33 
</t>
    </r>
    <r>
      <rPr>
        <sz val="10"/>
        <color theme="1"/>
        <rFont val="Arial"/>
        <family val="2"/>
      </rPr>
      <t xml:space="preserve">(suscritos,
ratificados-actualizados y
acompañados) </t>
    </r>
  </si>
  <si>
    <t>Equipo de Gestión Territorial</t>
  </si>
  <si>
    <t>Generar vínculos entre los actores del SNCTI y actores internacionales estratégicos</t>
  </si>
  <si>
    <t>Alianzas Estratégicas internacionales en términos de recursos y capital político</t>
  </si>
  <si>
    <t>Equipo de Internacionalización</t>
  </si>
  <si>
    <t>Convertir a COLCIENCIAS en Ágil, Moderna y Transparente</t>
  </si>
  <si>
    <t xml:space="preserve">Índice Ágil, Transparente y Moderna (ATM) </t>
  </si>
  <si>
    <t>Dirección Administrativa y Financiera
Equipo de Comunicaciones
Secretaría General
Oficina de Control Interno
Oficina de TIC
Oficina Asesora de Planeación</t>
  </si>
  <si>
    <t>Propiciar condiciones para conocer valorar conservar y aprovechar nuestra biodiversidad</t>
  </si>
  <si>
    <t>Nuevos registros de especies en el Global Biodiversity Information Facility (GBIF) aportadas por Colombia</t>
  </si>
  <si>
    <t>250.000
(2015</t>
  </si>
  <si>
    <t>Dirección General</t>
  </si>
  <si>
    <t>% Cumplimiento 2015</t>
  </si>
  <si>
    <t>% Cumplimiento 2016</t>
  </si>
  <si>
    <t>% Cumplimiento Cuatrienio</t>
  </si>
  <si>
    <t>Observaciones</t>
  </si>
  <si>
    <t>Resultado 2016</t>
  </si>
  <si>
    <t>77% (suscritos)
60% (ratificados-actualizados)</t>
  </si>
  <si>
    <t>100%</t>
  </si>
  <si>
    <t>EVALUACIÓN PLAN ESTRATÉGICO INSTITUCIONAL 2015-2018</t>
  </si>
  <si>
    <t>22 (suscritos, ratificado-actualizados)</t>
  </si>
  <si>
    <t>El resultado 2016 cubre el saldo pendiente de 2015</t>
  </si>
  <si>
    <t>El dato 2016 es preliminar</t>
  </si>
  <si>
    <t>Se analizó la pertinencia del indicador y se propone eliminarlo del  plan estratégico  toda vez que evidencia que no es posible proyectar metas y tampoco es posible asociar programas estratégicos que contribuyan a su cumplimiento</t>
  </si>
  <si>
    <t>Última fecha de actualización: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</si>
</sst>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_-;\-&quot;$&quot;* #,##0_-;_-&quot;$&quot;* &quot;-&quot;????_-;_-@_-"/>
    <numFmt numFmtId="165" formatCode="_-* #,##0_-;\-* #,##0_-;_-* &quot;-&quot;??_-;_-@_-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rgb="FFC4BD97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justify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10" fontId="8" fillId="2" borderId="2" xfId="2" applyNumberFormat="1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6" fontId="8" fillId="0" borderId="2" xfId="2" applyNumberFormat="1" applyFont="1" applyFill="1" applyBorder="1" applyAlignment="1">
      <alignment horizontal="center" vertical="center" wrapText="1"/>
    </xf>
    <xf numFmtId="10" fontId="8" fillId="0" borderId="2" xfId="2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8" fillId="0" borderId="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115981</xdr:colOff>
      <xdr:row>15</xdr:row>
      <xdr:rowOff>173131</xdr:rowOff>
    </xdr:from>
    <xdr:to>
      <xdr:col>8</xdr:col>
      <xdr:colOff>725714</xdr:colOff>
      <xdr:row>29</xdr:row>
      <xdr:rowOff>87312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5981" y="3640231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latin typeface="Arial Narrow"/>
            </a:rPr>
            <a:t>EVALUACIÓN AL PLAN ESTRATÉGICO 2016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effectLst/>
              <a:latin typeface="Arial Narrow"/>
              <a:ea typeface="+mn-ea"/>
              <a:cs typeface="+mn-cs"/>
            </a:rPr>
            <a:t>Corte a 31 de Diciembre</a:t>
          </a: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40822</xdr:colOff>
      <xdr:row>2</xdr:row>
      <xdr:rowOff>0</xdr:rowOff>
    </xdr:from>
    <xdr:to>
      <xdr:col>8</xdr:col>
      <xdr:colOff>734786</xdr:colOff>
      <xdr:row>14</xdr:row>
      <xdr:rowOff>84667</xdr:rowOff>
    </xdr:to>
    <xdr:pic>
      <xdr:nvPicPr>
        <xdr:cNvPr id="4" name="11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1" r="17670" b="58277"/>
        <a:stretch/>
      </xdr:blipFill>
      <xdr:spPr>
        <a:xfrm>
          <a:off x="40822" y="638175"/>
          <a:ext cx="6789964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193221</xdr:colOff>
      <xdr:row>36</xdr:row>
      <xdr:rowOff>108857</xdr:rowOff>
    </xdr:from>
    <xdr:to>
      <xdr:col>8</xdr:col>
      <xdr:colOff>640896</xdr:colOff>
      <xdr:row>45</xdr:row>
      <xdr:rowOff>83457</xdr:rowOff>
    </xdr:to>
    <xdr:pic>
      <xdr:nvPicPr>
        <xdr:cNvPr id="5" name="12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99" t="78611" r="24102"/>
        <a:stretch/>
      </xdr:blipFill>
      <xdr:spPr>
        <a:xfrm>
          <a:off x="193221" y="8252732"/>
          <a:ext cx="6543675" cy="182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758219</xdr:colOff>
      <xdr:row>0</xdr:row>
      <xdr:rowOff>9524</xdr:rowOff>
    </xdr:from>
    <xdr:ext cx="4925031" cy="1024212"/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469" y="9524"/>
          <a:ext cx="4925031" cy="1024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70" zoomScaleNormal="70" workbookViewId="0">
      <selection activeCell="A36" sqref="A36:I36"/>
    </sheetView>
  </sheetViews>
  <sheetFormatPr baseColWidth="10" defaultRowHeight="15" x14ac:dyDescent="0.25"/>
  <sheetData>
    <row r="1" spans="1:9" x14ac:dyDescent="0.25">
      <c r="A1" s="33"/>
      <c r="B1" s="34"/>
      <c r="C1" s="34"/>
      <c r="D1" s="34"/>
      <c r="E1" s="34"/>
      <c r="F1" s="34"/>
      <c r="G1" s="34"/>
      <c r="H1" s="34"/>
      <c r="I1" s="35"/>
    </row>
    <row r="2" spans="1:9" ht="35.25" customHeight="1" x14ac:dyDescent="0.25">
      <c r="A2" s="36"/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/>
      <c r="B3" s="37"/>
      <c r="C3" s="37"/>
      <c r="D3" s="37"/>
      <c r="E3" s="37"/>
      <c r="F3" s="37"/>
      <c r="G3" s="37"/>
      <c r="H3" s="37"/>
      <c r="I3" s="38"/>
    </row>
    <row r="4" spans="1:9" x14ac:dyDescent="0.25">
      <c r="A4" s="36"/>
      <c r="B4" s="37"/>
      <c r="C4" s="37"/>
      <c r="D4" s="37"/>
      <c r="E4" s="37"/>
      <c r="F4" s="37"/>
      <c r="G4" s="37"/>
      <c r="H4" s="37"/>
      <c r="I4" s="38"/>
    </row>
    <row r="5" spans="1:9" x14ac:dyDescent="0.25">
      <c r="A5" s="36"/>
      <c r="B5" s="37"/>
      <c r="C5" s="37"/>
      <c r="D5" s="37"/>
      <c r="E5" s="37"/>
      <c r="F5" s="37"/>
      <c r="G5" s="37"/>
      <c r="H5" s="37"/>
      <c r="I5" s="38"/>
    </row>
    <row r="6" spans="1:9" x14ac:dyDescent="0.25">
      <c r="A6" s="36"/>
      <c r="B6" s="37"/>
      <c r="C6" s="37"/>
      <c r="D6" s="37"/>
      <c r="E6" s="37"/>
      <c r="F6" s="37"/>
      <c r="G6" s="37"/>
      <c r="H6" s="37"/>
      <c r="I6" s="38"/>
    </row>
    <row r="7" spans="1:9" x14ac:dyDescent="0.25">
      <c r="A7" s="36"/>
      <c r="B7" s="37"/>
      <c r="C7" s="37"/>
      <c r="D7" s="37"/>
      <c r="E7" s="37"/>
      <c r="F7" s="37"/>
      <c r="G7" s="37"/>
      <c r="H7" s="37"/>
      <c r="I7" s="38"/>
    </row>
    <row r="8" spans="1:9" x14ac:dyDescent="0.25">
      <c r="A8" s="36"/>
      <c r="B8" s="37"/>
      <c r="C8" s="37"/>
      <c r="D8" s="37"/>
      <c r="E8" s="37"/>
      <c r="F8" s="37"/>
      <c r="G8" s="37"/>
      <c r="H8" s="37"/>
      <c r="I8" s="38"/>
    </row>
    <row r="9" spans="1:9" x14ac:dyDescent="0.25">
      <c r="A9" s="36"/>
      <c r="B9" s="37"/>
      <c r="C9" s="37"/>
      <c r="D9" s="37"/>
      <c r="E9" s="37"/>
      <c r="F9" s="37"/>
      <c r="G9" s="37"/>
      <c r="H9" s="37"/>
      <c r="I9" s="38"/>
    </row>
    <row r="10" spans="1:9" x14ac:dyDescent="0.25">
      <c r="A10" s="36"/>
      <c r="B10" s="37"/>
      <c r="C10" s="37"/>
      <c r="D10" s="37"/>
      <c r="E10" s="37"/>
      <c r="F10" s="37"/>
      <c r="G10" s="37"/>
      <c r="H10" s="37"/>
      <c r="I10" s="38"/>
    </row>
    <row r="11" spans="1:9" x14ac:dyDescent="0.25">
      <c r="A11" s="36"/>
      <c r="B11" s="37"/>
      <c r="C11" s="37"/>
      <c r="D11" s="37"/>
      <c r="E11" s="37"/>
      <c r="F11" s="37"/>
      <c r="G11" s="37"/>
      <c r="H11" s="37"/>
      <c r="I11" s="38"/>
    </row>
    <row r="12" spans="1:9" x14ac:dyDescent="0.25">
      <c r="A12" s="36"/>
      <c r="B12" s="37"/>
      <c r="C12" s="37"/>
      <c r="D12" s="37"/>
      <c r="E12" s="37"/>
      <c r="F12" s="37"/>
      <c r="G12" s="37"/>
      <c r="H12" s="37"/>
      <c r="I12" s="38"/>
    </row>
    <row r="13" spans="1:9" x14ac:dyDescent="0.25">
      <c r="A13" s="36"/>
      <c r="B13" s="37"/>
      <c r="C13" s="37"/>
      <c r="D13" s="37"/>
      <c r="E13" s="37"/>
      <c r="F13" s="37"/>
      <c r="G13" s="37"/>
      <c r="H13" s="37"/>
      <c r="I13" s="38"/>
    </row>
    <row r="14" spans="1:9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9" ht="42.75" customHeight="1" x14ac:dyDescent="0.25">
      <c r="A15" s="36"/>
      <c r="B15" s="37"/>
      <c r="C15" s="37"/>
      <c r="D15" s="37"/>
      <c r="E15" s="37"/>
      <c r="F15" s="37"/>
      <c r="G15" s="37"/>
      <c r="H15" s="37"/>
      <c r="I15" s="38"/>
    </row>
    <row r="16" spans="1:9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x14ac:dyDescent="0.25">
      <c r="A17" s="36"/>
      <c r="B17" s="37"/>
      <c r="C17" s="37"/>
      <c r="D17" s="37"/>
      <c r="E17" s="37"/>
      <c r="F17" s="37"/>
      <c r="G17" s="37"/>
      <c r="H17" s="37"/>
      <c r="I17" s="38"/>
    </row>
    <row r="18" spans="1:9" x14ac:dyDescent="0.25">
      <c r="A18" s="36"/>
      <c r="B18" s="37"/>
      <c r="C18" s="37"/>
      <c r="D18" s="37"/>
      <c r="E18" s="37"/>
      <c r="F18" s="37"/>
      <c r="G18" s="37"/>
      <c r="H18" s="37"/>
      <c r="I18" s="38"/>
    </row>
    <row r="19" spans="1:9" x14ac:dyDescent="0.25">
      <c r="A19" s="36"/>
      <c r="B19" s="37"/>
      <c r="C19" s="37"/>
      <c r="D19" s="37"/>
      <c r="E19" s="37"/>
      <c r="F19" s="37"/>
      <c r="G19" s="37"/>
      <c r="H19" s="37"/>
      <c r="I19" s="38"/>
    </row>
    <row r="20" spans="1:9" x14ac:dyDescent="0.25">
      <c r="A20" s="36"/>
      <c r="B20" s="37"/>
      <c r="C20" s="37"/>
      <c r="D20" s="37"/>
      <c r="E20" s="37"/>
      <c r="F20" s="37"/>
      <c r="G20" s="37"/>
      <c r="H20" s="37"/>
      <c r="I20" s="38"/>
    </row>
    <row r="21" spans="1:9" x14ac:dyDescent="0.25">
      <c r="A21" s="36"/>
      <c r="B21" s="37"/>
      <c r="C21" s="37"/>
      <c r="D21" s="37"/>
      <c r="E21" s="37"/>
      <c r="F21" s="37"/>
      <c r="G21" s="37"/>
      <c r="H21" s="37"/>
      <c r="I21" s="38"/>
    </row>
    <row r="22" spans="1:9" x14ac:dyDescent="0.25">
      <c r="A22" s="36"/>
      <c r="B22" s="37"/>
      <c r="C22" s="37"/>
      <c r="D22" s="37"/>
      <c r="E22" s="37"/>
      <c r="F22" s="37"/>
      <c r="G22" s="37"/>
      <c r="H22" s="37"/>
      <c r="I22" s="38"/>
    </row>
    <row r="23" spans="1:9" x14ac:dyDescent="0.25">
      <c r="A23" s="36"/>
      <c r="B23" s="37"/>
      <c r="C23" s="37"/>
      <c r="D23" s="37"/>
      <c r="E23" s="37"/>
      <c r="F23" s="37"/>
      <c r="G23" s="37"/>
      <c r="H23" s="37"/>
      <c r="I23" s="38"/>
    </row>
    <row r="24" spans="1:9" x14ac:dyDescent="0.25">
      <c r="A24" s="36"/>
      <c r="B24" s="37"/>
      <c r="C24" s="37"/>
      <c r="D24" s="37"/>
      <c r="E24" s="37"/>
      <c r="F24" s="37"/>
      <c r="G24" s="37"/>
      <c r="H24" s="37"/>
      <c r="I24" s="38"/>
    </row>
    <row r="25" spans="1:9" x14ac:dyDescent="0.25">
      <c r="A25" s="36"/>
      <c r="B25" s="37"/>
      <c r="C25" s="37"/>
      <c r="D25" s="37"/>
      <c r="E25" s="37"/>
      <c r="F25" s="37"/>
      <c r="G25" s="37"/>
      <c r="H25" s="37"/>
      <c r="I25" s="38"/>
    </row>
    <row r="26" spans="1:9" x14ac:dyDescent="0.25">
      <c r="A26" s="36"/>
      <c r="B26" s="37"/>
      <c r="C26" s="37"/>
      <c r="D26" s="37"/>
      <c r="E26" s="37"/>
      <c r="F26" s="37"/>
      <c r="G26" s="37"/>
      <c r="H26" s="37"/>
      <c r="I26" s="38"/>
    </row>
    <row r="27" spans="1:9" x14ac:dyDescent="0.25">
      <c r="A27" s="36"/>
      <c r="B27" s="37"/>
      <c r="C27" s="37"/>
      <c r="D27" s="37"/>
      <c r="E27" s="37"/>
      <c r="F27" s="37"/>
      <c r="G27" s="37"/>
      <c r="H27" s="37"/>
      <c r="I27" s="38"/>
    </row>
    <row r="28" spans="1:9" x14ac:dyDescent="0.25">
      <c r="A28" s="36"/>
      <c r="B28" s="37"/>
      <c r="C28" s="37"/>
      <c r="D28" s="37"/>
      <c r="E28" s="37"/>
      <c r="F28" s="37"/>
      <c r="G28" s="37"/>
      <c r="H28" s="37"/>
      <c r="I28" s="38"/>
    </row>
    <row r="29" spans="1:9" x14ac:dyDescent="0.25">
      <c r="A29" s="36"/>
      <c r="B29" s="37"/>
      <c r="C29" s="37"/>
      <c r="D29" s="37"/>
      <c r="E29" s="37"/>
      <c r="F29" s="37"/>
      <c r="G29" s="37"/>
      <c r="H29" s="37"/>
      <c r="I29" s="38"/>
    </row>
    <row r="30" spans="1:9" ht="42" customHeight="1" x14ac:dyDescent="0.25">
      <c r="A30" s="36"/>
      <c r="B30" s="37"/>
      <c r="C30" s="37"/>
      <c r="D30" s="37"/>
      <c r="E30" s="37"/>
      <c r="F30" s="37"/>
      <c r="G30" s="37"/>
      <c r="H30" s="37"/>
      <c r="I30" s="38"/>
    </row>
    <row r="31" spans="1:9" x14ac:dyDescent="0.25">
      <c r="A31" s="36"/>
      <c r="B31" s="37"/>
      <c r="C31" s="37"/>
      <c r="D31" s="37"/>
      <c r="E31" s="37"/>
      <c r="F31" s="37"/>
      <c r="G31" s="37"/>
      <c r="H31" s="37"/>
      <c r="I31" s="38"/>
    </row>
    <row r="32" spans="1:9" ht="20.25" customHeight="1" x14ac:dyDescent="0.25">
      <c r="A32" s="36"/>
      <c r="B32" s="37"/>
      <c r="C32" s="37"/>
      <c r="D32" s="37"/>
      <c r="E32" s="37"/>
      <c r="F32" s="37"/>
      <c r="G32" s="37"/>
      <c r="H32" s="37"/>
      <c r="I32" s="38"/>
    </row>
    <row r="33" spans="1:9" ht="20.25" customHeight="1" x14ac:dyDescent="0.25">
      <c r="A33" s="36"/>
      <c r="B33" s="37"/>
      <c r="C33" s="37"/>
      <c r="D33" s="37"/>
      <c r="E33" s="37"/>
      <c r="F33" s="37"/>
      <c r="G33" s="37"/>
      <c r="H33" s="37"/>
      <c r="I33" s="38"/>
    </row>
    <row r="34" spans="1:9" ht="20.25" customHeight="1" x14ac:dyDescent="0.25">
      <c r="A34" s="36"/>
      <c r="B34" s="37"/>
      <c r="C34" s="37"/>
      <c r="D34" s="37"/>
      <c r="E34" s="37"/>
      <c r="F34" s="37"/>
      <c r="G34" s="37"/>
      <c r="H34" s="37"/>
      <c r="I34" s="38"/>
    </row>
    <row r="35" spans="1:9" ht="20.25" customHeight="1" x14ac:dyDescent="0.25">
      <c r="A35" s="36"/>
      <c r="B35" s="37"/>
      <c r="C35" s="37"/>
      <c r="D35" s="37"/>
      <c r="E35" s="37"/>
      <c r="F35" s="37"/>
      <c r="G35" s="37"/>
      <c r="H35" s="37"/>
      <c r="I35" s="38"/>
    </row>
    <row r="36" spans="1:9" ht="20.25" customHeight="1" x14ac:dyDescent="0.25">
      <c r="A36" s="43" t="s">
        <v>70</v>
      </c>
      <c r="B36" s="44"/>
      <c r="C36" s="44"/>
      <c r="D36" s="44"/>
      <c r="E36" s="44"/>
      <c r="F36" s="44"/>
      <c r="G36" s="44"/>
      <c r="H36" s="44"/>
      <c r="I36" s="45"/>
    </row>
    <row r="37" spans="1:9" ht="20.25" customHeight="1" x14ac:dyDescent="0.2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20.25" customHeight="1" x14ac:dyDescent="0.25">
      <c r="A38" s="36"/>
      <c r="B38" s="37"/>
      <c r="C38" s="37"/>
      <c r="D38" s="37"/>
      <c r="E38" s="37"/>
      <c r="F38" s="37"/>
      <c r="G38" s="37"/>
      <c r="H38" s="37"/>
      <c r="I38" s="38"/>
    </row>
    <row r="39" spans="1:9" x14ac:dyDescent="0.25">
      <c r="A39" s="36"/>
      <c r="B39" s="37"/>
      <c r="C39" s="37"/>
      <c r="D39" s="37"/>
      <c r="E39" s="37"/>
      <c r="F39" s="37"/>
      <c r="G39" s="37"/>
      <c r="H39" s="37"/>
      <c r="I39" s="38"/>
    </row>
    <row r="40" spans="1:9" x14ac:dyDescent="0.25">
      <c r="A40" s="36"/>
      <c r="B40" s="37"/>
      <c r="C40" s="37"/>
      <c r="D40" s="37"/>
      <c r="E40" s="37"/>
      <c r="F40" s="37"/>
      <c r="G40" s="37"/>
      <c r="H40" s="37"/>
      <c r="I40" s="38"/>
    </row>
    <row r="41" spans="1:9" x14ac:dyDescent="0.25">
      <c r="A41" s="36"/>
      <c r="B41" s="37"/>
      <c r="C41" s="37"/>
      <c r="D41" s="37"/>
      <c r="E41" s="37"/>
      <c r="F41" s="37"/>
      <c r="G41" s="37"/>
      <c r="H41" s="37"/>
      <c r="I41" s="38"/>
    </row>
    <row r="42" spans="1:9" x14ac:dyDescent="0.25">
      <c r="A42" s="36"/>
      <c r="B42" s="37"/>
      <c r="C42" s="37"/>
      <c r="D42" s="37"/>
      <c r="E42" s="37"/>
      <c r="F42" s="37"/>
      <c r="G42" s="37"/>
      <c r="H42" s="37"/>
      <c r="I42" s="38"/>
    </row>
    <row r="43" spans="1:9" x14ac:dyDescent="0.25">
      <c r="A43" s="36"/>
      <c r="B43" s="37"/>
      <c r="C43" s="37"/>
      <c r="D43" s="37"/>
      <c r="E43" s="37"/>
      <c r="F43" s="37"/>
      <c r="G43" s="37"/>
      <c r="H43" s="37"/>
      <c r="I43" s="38"/>
    </row>
    <row r="44" spans="1:9" x14ac:dyDescent="0.25">
      <c r="A44" s="36"/>
      <c r="B44" s="37"/>
      <c r="C44" s="37"/>
      <c r="D44" s="37"/>
      <c r="E44" s="37"/>
      <c r="F44" s="37"/>
      <c r="G44" s="37"/>
      <c r="H44" s="37"/>
      <c r="I44" s="38"/>
    </row>
    <row r="45" spans="1:9" x14ac:dyDescent="0.25">
      <c r="A45" s="36"/>
      <c r="B45" s="37"/>
      <c r="C45" s="37"/>
      <c r="D45" s="37"/>
      <c r="E45" s="37"/>
      <c r="F45" s="37"/>
      <c r="G45" s="37"/>
      <c r="H45" s="37"/>
      <c r="I45" s="38"/>
    </row>
    <row r="46" spans="1:9" ht="15.75" thickBot="1" x14ac:dyDescent="0.3">
      <c r="A46" s="39"/>
      <c r="B46" s="40"/>
      <c r="C46" s="40"/>
      <c r="D46" s="40"/>
      <c r="E46" s="40"/>
      <c r="F46" s="40"/>
      <c r="G46" s="40"/>
      <c r="H46" s="40"/>
      <c r="I46" s="41"/>
    </row>
  </sheetData>
  <mergeCells count="1">
    <mergeCell ref="A36:I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41"/>
  <sheetViews>
    <sheetView tabSelected="1" topLeftCell="C1" zoomScale="60" zoomScaleNormal="60" zoomScaleSheetLayoutView="40" workbookViewId="0">
      <pane xSplit="1" ySplit="7" topLeftCell="F8" activePane="bottomRight" state="frozen"/>
      <selection activeCell="C1" sqref="C1"/>
      <selection pane="topRight" activeCell="D1" sqref="D1"/>
      <selection pane="bottomLeft" activeCell="C8" sqref="C8"/>
      <selection pane="bottomRight" activeCell="N8" sqref="N8"/>
    </sheetView>
  </sheetViews>
  <sheetFormatPr baseColWidth="10" defaultColWidth="11.42578125" defaultRowHeight="27" x14ac:dyDescent="0.35"/>
  <cols>
    <col min="1" max="1" width="2" style="6" customWidth="1"/>
    <col min="2" max="2" width="37.42578125" style="7" customWidth="1"/>
    <col min="3" max="3" width="33.28515625" style="7" customWidth="1"/>
    <col min="4" max="4" width="30" style="7" customWidth="1"/>
    <col min="5" max="5" width="21.42578125" style="10" customWidth="1"/>
    <col min="6" max="6" width="19.42578125" style="7" customWidth="1"/>
    <col min="7" max="7" width="23.7109375" style="7" customWidth="1"/>
    <col min="8" max="8" width="8.28515625" style="11" customWidth="1"/>
    <col min="9" max="9" width="19.85546875" style="7" customWidth="1"/>
    <col min="10" max="11" width="23.42578125" style="7" customWidth="1"/>
    <col min="12" max="12" width="8.28515625" style="11" customWidth="1"/>
    <col min="13" max="13" width="19.85546875" style="7" customWidth="1"/>
    <col min="14" max="14" width="15.5703125" style="7" customWidth="1"/>
    <col min="15" max="15" width="19.85546875" style="7" customWidth="1"/>
    <col min="16" max="16" width="20.5703125" style="11" customWidth="1"/>
    <col min="17" max="17" width="18.7109375" style="7" customWidth="1"/>
    <col min="18" max="18" width="8.5703125" style="7" customWidth="1"/>
    <col min="19" max="19" width="17.5703125" style="7" customWidth="1"/>
    <col min="20" max="20" width="37.140625" style="11" customWidth="1"/>
    <col min="21" max="21" width="34" style="7" customWidth="1"/>
    <col min="22" max="16384" width="11.42578125" style="7"/>
  </cols>
  <sheetData>
    <row r="1" spans="1:21" s="2" customFormat="1" ht="33" customHeight="1" x14ac:dyDescent="0.3">
      <c r="A1" s="12"/>
      <c r="B1" s="13"/>
      <c r="C1" s="13"/>
      <c r="D1" s="13"/>
      <c r="E1" s="47" t="s">
        <v>0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59" t="s">
        <v>1</v>
      </c>
      <c r="T1" s="59"/>
      <c r="U1" s="59"/>
    </row>
    <row r="2" spans="1:21" s="2" customFormat="1" ht="33" customHeight="1" x14ac:dyDescent="0.3">
      <c r="A2" s="14"/>
      <c r="B2" s="15"/>
      <c r="C2" s="15"/>
      <c r="D2" s="15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59" t="s">
        <v>2</v>
      </c>
      <c r="T2" s="59"/>
      <c r="U2" s="59"/>
    </row>
    <row r="3" spans="1:21" s="2" customFormat="1" ht="33" customHeight="1" x14ac:dyDescent="0.3">
      <c r="A3" s="16"/>
      <c r="B3" s="17"/>
      <c r="C3" s="17"/>
      <c r="D3" s="17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  <c r="S3" s="59" t="s">
        <v>3</v>
      </c>
      <c r="T3" s="59"/>
      <c r="U3" s="59"/>
    </row>
    <row r="4" spans="1:21" s="2" customFormat="1" ht="20.25" customHeight="1" x14ac:dyDescent="0.3">
      <c r="A4" s="1"/>
      <c r="B4" s="3"/>
      <c r="C4" s="3"/>
      <c r="D4" s="3"/>
      <c r="E4" s="3"/>
      <c r="F4" s="3"/>
      <c r="G4" s="3"/>
      <c r="H4" s="4"/>
      <c r="I4" s="3"/>
      <c r="J4" s="3"/>
      <c r="K4" s="3"/>
      <c r="L4" s="4"/>
      <c r="M4" s="3"/>
      <c r="N4" s="3"/>
      <c r="O4" s="3"/>
      <c r="P4" s="4"/>
      <c r="Q4" s="3"/>
      <c r="R4" s="3"/>
      <c r="S4" s="3"/>
      <c r="T4" s="4"/>
      <c r="U4" s="3"/>
    </row>
    <row r="5" spans="1:21" s="5" customFormat="1" ht="35.25" customHeight="1" x14ac:dyDescent="0.3">
      <c r="A5" s="1"/>
      <c r="B5" s="60" t="s">
        <v>65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6" customFormat="1" ht="30" customHeight="1" x14ac:dyDescent="0.3">
      <c r="B6" s="46" t="s">
        <v>4</v>
      </c>
      <c r="C6" s="56" t="s">
        <v>5</v>
      </c>
      <c r="D6" s="46" t="s">
        <v>6</v>
      </c>
      <c r="E6" s="46" t="s">
        <v>7</v>
      </c>
      <c r="F6" s="46" t="s">
        <v>8</v>
      </c>
      <c r="G6" s="67" t="s">
        <v>9</v>
      </c>
      <c r="H6" s="62" t="s">
        <v>58</v>
      </c>
      <c r="I6" s="63"/>
      <c r="J6" s="46" t="s">
        <v>10</v>
      </c>
      <c r="K6" s="67" t="s">
        <v>62</v>
      </c>
      <c r="L6" s="62" t="s">
        <v>59</v>
      </c>
      <c r="M6" s="63"/>
      <c r="N6" s="46" t="s">
        <v>11</v>
      </c>
      <c r="O6" s="56" t="s">
        <v>12</v>
      </c>
      <c r="P6" s="56" t="s">
        <v>13</v>
      </c>
      <c r="Q6" s="58" t="s">
        <v>14</v>
      </c>
      <c r="R6" s="62" t="s">
        <v>60</v>
      </c>
      <c r="S6" s="63"/>
      <c r="T6" s="46" t="s">
        <v>15</v>
      </c>
      <c r="U6" s="46" t="s">
        <v>61</v>
      </c>
    </row>
    <row r="7" spans="1:21" s="6" customFormat="1" ht="30" customHeight="1" x14ac:dyDescent="0.3">
      <c r="B7" s="46"/>
      <c r="C7" s="57"/>
      <c r="D7" s="46"/>
      <c r="E7" s="46"/>
      <c r="F7" s="46"/>
      <c r="G7" s="68"/>
      <c r="H7" s="66"/>
      <c r="I7" s="65"/>
      <c r="J7" s="46"/>
      <c r="K7" s="68"/>
      <c r="L7" s="64"/>
      <c r="M7" s="65"/>
      <c r="N7" s="46"/>
      <c r="O7" s="57"/>
      <c r="P7" s="57"/>
      <c r="Q7" s="58"/>
      <c r="R7" s="66"/>
      <c r="S7" s="65"/>
      <c r="T7" s="46"/>
      <c r="U7" s="46"/>
    </row>
    <row r="8" spans="1:21" s="6" customFormat="1" ht="75" x14ac:dyDescent="0.3">
      <c r="B8" s="72" t="s">
        <v>16</v>
      </c>
      <c r="C8" s="69">
        <v>808429387466</v>
      </c>
      <c r="D8" s="18" t="s">
        <v>17</v>
      </c>
      <c r="E8" s="19">
        <v>9163</v>
      </c>
      <c r="F8" s="20">
        <v>2500</v>
      </c>
      <c r="G8" s="21">
        <v>2500</v>
      </c>
      <c r="H8" s="21"/>
      <c r="I8" s="23">
        <f>+G8/F8</f>
        <v>1</v>
      </c>
      <c r="J8" s="20">
        <v>2500</v>
      </c>
      <c r="K8" s="21">
        <v>1819</v>
      </c>
      <c r="L8" s="21"/>
      <c r="M8" s="23">
        <f>+K8/J8</f>
        <v>0.72760000000000002</v>
      </c>
      <c r="N8" s="20">
        <v>2500</v>
      </c>
      <c r="O8" s="20">
        <v>2500</v>
      </c>
      <c r="P8" s="20">
        <f>+F8+J8+N8+O8</f>
        <v>10000</v>
      </c>
      <c r="Q8" s="21">
        <f>+G8+K8</f>
        <v>4319</v>
      </c>
      <c r="R8" s="21"/>
      <c r="S8" s="23">
        <f t="shared" ref="S8:S15" si="0">+Q8/P8</f>
        <v>0.43190000000000001</v>
      </c>
      <c r="T8" s="30" t="s">
        <v>19</v>
      </c>
      <c r="U8" s="42" t="s">
        <v>68</v>
      </c>
    </row>
    <row r="9" spans="1:21" s="6" customFormat="1" ht="75" x14ac:dyDescent="0.3">
      <c r="B9" s="73"/>
      <c r="C9" s="70"/>
      <c r="D9" s="18" t="s">
        <v>20</v>
      </c>
      <c r="E9" s="19">
        <v>6721</v>
      </c>
      <c r="F9" s="20">
        <v>7000</v>
      </c>
      <c r="G9" s="21">
        <v>7660</v>
      </c>
      <c r="H9" s="21"/>
      <c r="I9" s="23">
        <f>+G9/F9</f>
        <v>1.0942857142857143</v>
      </c>
      <c r="J9" s="20">
        <v>7700</v>
      </c>
      <c r="K9" s="21">
        <v>6052</v>
      </c>
      <c r="L9" s="21"/>
      <c r="M9" s="23">
        <f t="shared" ref="M9:M15" si="1">+K9/J9</f>
        <v>0.78597402597402599</v>
      </c>
      <c r="N9" s="20">
        <v>9100</v>
      </c>
      <c r="O9" s="20">
        <v>13400</v>
      </c>
      <c r="P9" s="20">
        <v>13400</v>
      </c>
      <c r="Q9" s="21">
        <f>+K9</f>
        <v>6052</v>
      </c>
      <c r="R9" s="21"/>
      <c r="S9" s="23">
        <f t="shared" si="0"/>
        <v>0.45164179104477614</v>
      </c>
      <c r="T9" s="30" t="s">
        <v>19</v>
      </c>
      <c r="U9" s="42" t="s">
        <v>68</v>
      </c>
    </row>
    <row r="10" spans="1:21" s="6" customFormat="1" ht="30" x14ac:dyDescent="0.3">
      <c r="B10" s="74"/>
      <c r="C10" s="71"/>
      <c r="D10" s="18" t="s">
        <v>21</v>
      </c>
      <c r="E10" s="19">
        <v>226</v>
      </c>
      <c r="F10" s="20" t="s">
        <v>18</v>
      </c>
      <c r="G10" s="21" t="s">
        <v>18</v>
      </c>
      <c r="H10" s="21"/>
      <c r="I10" s="23"/>
      <c r="J10" s="20">
        <v>221</v>
      </c>
      <c r="K10" s="21">
        <v>223</v>
      </c>
      <c r="L10" s="21"/>
      <c r="M10" s="23">
        <f t="shared" si="1"/>
        <v>1.0090497737556561</v>
      </c>
      <c r="N10" s="20">
        <v>137</v>
      </c>
      <c r="O10" s="20">
        <v>174</v>
      </c>
      <c r="P10" s="20">
        <v>532</v>
      </c>
      <c r="Q10" s="21">
        <f>+K10</f>
        <v>223</v>
      </c>
      <c r="R10" s="21"/>
      <c r="S10" s="23">
        <f t="shared" si="0"/>
        <v>0.41917293233082709</v>
      </c>
      <c r="T10" s="30" t="s">
        <v>19</v>
      </c>
      <c r="U10" s="30"/>
    </row>
    <row r="11" spans="1:21" s="6" customFormat="1" ht="45" x14ac:dyDescent="0.3">
      <c r="B11" s="72" t="s">
        <v>22</v>
      </c>
      <c r="C11" s="69">
        <v>170776745211</v>
      </c>
      <c r="D11" s="18" t="s">
        <v>23</v>
      </c>
      <c r="E11" s="19">
        <v>1254</v>
      </c>
      <c r="F11" s="20">
        <v>1250</v>
      </c>
      <c r="G11" s="21">
        <v>1251</v>
      </c>
      <c r="H11" s="21"/>
      <c r="I11" s="23">
        <f t="shared" ref="I11:I17" si="2">+G11/F11</f>
        <v>1.0007999999999999</v>
      </c>
      <c r="J11" s="20">
        <v>1910</v>
      </c>
      <c r="K11" s="21">
        <v>2408</v>
      </c>
      <c r="L11" s="21"/>
      <c r="M11" s="23">
        <f t="shared" si="1"/>
        <v>1.2607329842931938</v>
      </c>
      <c r="N11" s="20">
        <v>1910</v>
      </c>
      <c r="O11" s="20">
        <v>1930</v>
      </c>
      <c r="P11" s="20">
        <f>+F11+J11+N11+O11</f>
        <v>7000</v>
      </c>
      <c r="Q11" s="21">
        <f>+G11+K11</f>
        <v>3659</v>
      </c>
      <c r="R11" s="21"/>
      <c r="S11" s="23">
        <f t="shared" si="0"/>
        <v>0.52271428571428569</v>
      </c>
      <c r="T11" s="30" t="s">
        <v>24</v>
      </c>
      <c r="U11" s="30"/>
    </row>
    <row r="12" spans="1:21" s="6" customFormat="1" ht="30" x14ac:dyDescent="0.3">
      <c r="B12" s="73"/>
      <c r="C12" s="70"/>
      <c r="D12" s="18" t="s">
        <v>25</v>
      </c>
      <c r="E12" s="19">
        <v>0</v>
      </c>
      <c r="F12" s="20">
        <v>4</v>
      </c>
      <c r="G12" s="21">
        <v>3</v>
      </c>
      <c r="H12" s="21"/>
      <c r="I12" s="23">
        <f t="shared" si="2"/>
        <v>0.75</v>
      </c>
      <c r="J12" s="20">
        <v>6</v>
      </c>
      <c r="K12" s="21">
        <v>7</v>
      </c>
      <c r="L12" s="21"/>
      <c r="M12" s="23">
        <f t="shared" si="1"/>
        <v>1.1666666666666667</v>
      </c>
      <c r="N12" s="20">
        <v>8</v>
      </c>
      <c r="O12" s="20">
        <v>7</v>
      </c>
      <c r="P12" s="20">
        <f>+F12+J12+N12+O12</f>
        <v>25</v>
      </c>
      <c r="Q12" s="21">
        <f>+K12+G12</f>
        <v>10</v>
      </c>
      <c r="R12" s="21"/>
      <c r="S12" s="23">
        <f t="shared" si="0"/>
        <v>0.4</v>
      </c>
      <c r="T12" s="30" t="s">
        <v>24</v>
      </c>
      <c r="U12" s="30" t="s">
        <v>67</v>
      </c>
    </row>
    <row r="13" spans="1:21" s="6" customFormat="1" ht="45" x14ac:dyDescent="0.3">
      <c r="B13" s="74"/>
      <c r="C13" s="71"/>
      <c r="D13" s="18" t="s">
        <v>26</v>
      </c>
      <c r="E13" s="19">
        <v>259</v>
      </c>
      <c r="F13" s="20">
        <v>300</v>
      </c>
      <c r="G13" s="21">
        <v>321</v>
      </c>
      <c r="H13" s="21"/>
      <c r="I13" s="23">
        <f t="shared" si="2"/>
        <v>1.07</v>
      </c>
      <c r="J13" s="20">
        <v>360</v>
      </c>
      <c r="K13" s="21">
        <v>545</v>
      </c>
      <c r="L13" s="21"/>
      <c r="M13" s="23">
        <f t="shared" si="1"/>
        <v>1.5138888888888888</v>
      </c>
      <c r="N13" s="20">
        <v>470</v>
      </c>
      <c r="O13" s="20">
        <v>600</v>
      </c>
      <c r="P13" s="20">
        <v>600</v>
      </c>
      <c r="Q13" s="21">
        <f>+K13</f>
        <v>545</v>
      </c>
      <c r="R13" s="21"/>
      <c r="S13" s="23">
        <f t="shared" si="0"/>
        <v>0.90833333333333333</v>
      </c>
      <c r="T13" s="30" t="s">
        <v>24</v>
      </c>
      <c r="U13" s="30"/>
    </row>
    <row r="14" spans="1:21" s="6" customFormat="1" ht="75" x14ac:dyDescent="0.3">
      <c r="B14" s="72" t="s">
        <v>27</v>
      </c>
      <c r="C14" s="69">
        <v>90195094429</v>
      </c>
      <c r="D14" s="18" t="s">
        <v>28</v>
      </c>
      <c r="E14" s="19">
        <v>328340</v>
      </c>
      <c r="F14" s="20">
        <v>180000</v>
      </c>
      <c r="G14" s="21">
        <v>193993</v>
      </c>
      <c r="H14" s="21"/>
      <c r="I14" s="23">
        <f t="shared" si="2"/>
        <v>1.0777388888888888</v>
      </c>
      <c r="J14" s="20">
        <v>1053900</v>
      </c>
      <c r="K14" s="21">
        <v>1423025</v>
      </c>
      <c r="L14" s="21"/>
      <c r="M14" s="23">
        <f t="shared" si="1"/>
        <v>1.3502467027232186</v>
      </c>
      <c r="N14" s="20">
        <v>1053900</v>
      </c>
      <c r="O14" s="20">
        <v>1053900</v>
      </c>
      <c r="P14" s="20">
        <f>+F14+J14+N14+O14</f>
        <v>3341700</v>
      </c>
      <c r="Q14" s="21">
        <f>+K14+G14</f>
        <v>1617018</v>
      </c>
      <c r="R14" s="21"/>
      <c r="S14" s="23">
        <f t="shared" si="0"/>
        <v>0.48389083400664334</v>
      </c>
      <c r="T14" s="30" t="s">
        <v>29</v>
      </c>
      <c r="U14" s="30"/>
    </row>
    <row r="15" spans="1:21" s="6" customFormat="1" ht="45" x14ac:dyDescent="0.3">
      <c r="B15" s="73"/>
      <c r="C15" s="71"/>
      <c r="D15" s="18" t="s">
        <v>30</v>
      </c>
      <c r="E15" s="19">
        <v>2349339</v>
      </c>
      <c r="F15" s="20">
        <v>300000</v>
      </c>
      <c r="G15" s="21">
        <v>305995</v>
      </c>
      <c r="H15" s="21"/>
      <c r="I15" s="23">
        <f t="shared" si="2"/>
        <v>1.0199833333333332</v>
      </c>
      <c r="J15" s="20">
        <v>600000</v>
      </c>
      <c r="K15" s="21">
        <v>341253</v>
      </c>
      <c r="L15" s="21"/>
      <c r="M15" s="23">
        <f t="shared" si="1"/>
        <v>0.56875500000000001</v>
      </c>
      <c r="N15" s="20">
        <v>900000</v>
      </c>
      <c r="O15" s="20">
        <v>1200000</v>
      </c>
      <c r="P15" s="20">
        <f>+F15+J15+N15+O15</f>
        <v>3000000</v>
      </c>
      <c r="Q15" s="21">
        <f>+K15+G15</f>
        <v>647248</v>
      </c>
      <c r="R15" s="21"/>
      <c r="S15" s="23">
        <f t="shared" si="0"/>
        <v>0.21574933333333332</v>
      </c>
      <c r="T15" s="30" t="s">
        <v>29</v>
      </c>
      <c r="U15" s="42" t="s">
        <v>68</v>
      </c>
    </row>
    <row r="16" spans="1:21" s="6" customFormat="1" ht="45" x14ac:dyDescent="0.3">
      <c r="B16" s="72" t="s">
        <v>31</v>
      </c>
      <c r="C16" s="69">
        <v>58176753913</v>
      </c>
      <c r="D16" s="18" t="s">
        <v>32</v>
      </c>
      <c r="E16" s="23">
        <v>0.69</v>
      </c>
      <c r="F16" s="24">
        <v>0.7</v>
      </c>
      <c r="G16" s="25">
        <v>0.79479999999999995</v>
      </c>
      <c r="H16" s="25"/>
      <c r="I16" s="23">
        <f t="shared" si="2"/>
        <v>1.1354285714285715</v>
      </c>
      <c r="J16" s="24">
        <v>0.8</v>
      </c>
      <c r="K16" s="32" t="s">
        <v>64</v>
      </c>
      <c r="L16" s="21"/>
      <c r="M16" s="23">
        <v>1.25</v>
      </c>
      <c r="N16" s="24">
        <v>0.9</v>
      </c>
      <c r="O16" s="24">
        <v>1</v>
      </c>
      <c r="P16" s="24">
        <v>1</v>
      </c>
      <c r="Q16" s="26" t="str">
        <f>+K16</f>
        <v>100%</v>
      </c>
      <c r="R16" s="26"/>
      <c r="S16" s="32" t="s">
        <v>64</v>
      </c>
      <c r="T16" s="30" t="s">
        <v>24</v>
      </c>
      <c r="U16" s="30"/>
    </row>
    <row r="17" spans="2:21" s="6" customFormat="1" ht="30" x14ac:dyDescent="0.3">
      <c r="B17" s="73"/>
      <c r="C17" s="70"/>
      <c r="D17" s="18" t="s">
        <v>33</v>
      </c>
      <c r="E17" s="19">
        <v>0</v>
      </c>
      <c r="F17" s="20">
        <v>3</v>
      </c>
      <c r="G17" s="21">
        <v>3</v>
      </c>
      <c r="H17" s="21"/>
      <c r="I17" s="23">
        <f t="shared" si="2"/>
        <v>1</v>
      </c>
      <c r="J17" s="20">
        <v>3</v>
      </c>
      <c r="K17" s="21">
        <v>3</v>
      </c>
      <c r="L17" s="21"/>
      <c r="M17" s="23">
        <f>+K17/J17</f>
        <v>1</v>
      </c>
      <c r="N17" s="20">
        <v>2</v>
      </c>
      <c r="O17" s="20">
        <v>0</v>
      </c>
      <c r="P17" s="20">
        <f>+F17+J17+N17+O17</f>
        <v>8</v>
      </c>
      <c r="Q17" s="21">
        <f>+G17+K17</f>
        <v>6</v>
      </c>
      <c r="R17" s="21"/>
      <c r="S17" s="23">
        <f>+Q17/P17</f>
        <v>0.75</v>
      </c>
      <c r="T17" s="30" t="s">
        <v>24</v>
      </c>
      <c r="U17" s="30"/>
    </row>
    <row r="18" spans="2:21" s="6" customFormat="1" ht="30" x14ac:dyDescent="0.3">
      <c r="B18" s="73"/>
      <c r="C18" s="70"/>
      <c r="D18" s="18" t="s">
        <v>34</v>
      </c>
      <c r="E18" s="19" t="s">
        <v>18</v>
      </c>
      <c r="F18" s="20" t="s">
        <v>18</v>
      </c>
      <c r="G18" s="21">
        <v>2</v>
      </c>
      <c r="H18" s="21"/>
      <c r="I18" s="23"/>
      <c r="J18" s="20">
        <v>3</v>
      </c>
      <c r="K18" s="21">
        <v>3</v>
      </c>
      <c r="L18" s="21"/>
      <c r="M18" s="23">
        <f>+K18/J18</f>
        <v>1</v>
      </c>
      <c r="N18" s="20">
        <v>2</v>
      </c>
      <c r="O18" s="20">
        <v>1</v>
      </c>
      <c r="P18" s="20">
        <f>+J18+N18+O18</f>
        <v>6</v>
      </c>
      <c r="Q18" s="21">
        <f>+G18+K18</f>
        <v>5</v>
      </c>
      <c r="R18" s="21"/>
      <c r="S18" s="23">
        <f>+Q18/P18</f>
        <v>0.83333333333333337</v>
      </c>
      <c r="T18" s="30" t="s">
        <v>35</v>
      </c>
      <c r="U18" s="30"/>
    </row>
    <row r="19" spans="2:21" s="6" customFormat="1" ht="120" x14ac:dyDescent="0.3">
      <c r="B19" s="74"/>
      <c r="C19" s="70"/>
      <c r="D19" s="18" t="s">
        <v>36</v>
      </c>
      <c r="E19" s="23">
        <v>0.46</v>
      </c>
      <c r="F19" s="27">
        <v>0.495</v>
      </c>
      <c r="G19" s="25">
        <v>0.64419999999999999</v>
      </c>
      <c r="H19" s="25"/>
      <c r="I19" s="23">
        <f>+G19/F19</f>
        <v>1.3014141414141414</v>
      </c>
      <c r="J19" s="24">
        <v>0.53</v>
      </c>
      <c r="K19" s="23">
        <v>0.76</v>
      </c>
      <c r="L19" s="21"/>
      <c r="M19" s="23">
        <v>1.5094339622641511</v>
      </c>
      <c r="N19" s="28">
        <v>0.56499999999999995</v>
      </c>
      <c r="O19" s="24">
        <v>0.6</v>
      </c>
      <c r="P19" s="20">
        <v>60</v>
      </c>
      <c r="Q19" s="26">
        <f>+K19</f>
        <v>0.76</v>
      </c>
      <c r="R19" s="26"/>
      <c r="S19" s="23">
        <f>+Q19/P19</f>
        <v>1.2666666666666666E-2</v>
      </c>
      <c r="T19" s="30" t="s">
        <v>37</v>
      </c>
      <c r="U19" s="42" t="s">
        <v>69</v>
      </c>
    </row>
    <row r="20" spans="2:21" s="6" customFormat="1" ht="75" x14ac:dyDescent="0.3">
      <c r="B20" s="29" t="s">
        <v>38</v>
      </c>
      <c r="C20" s="70"/>
      <c r="D20" s="18" t="s">
        <v>39</v>
      </c>
      <c r="E20" s="19">
        <v>0</v>
      </c>
      <c r="F20" s="20" t="s">
        <v>40</v>
      </c>
      <c r="G20" s="21" t="s">
        <v>41</v>
      </c>
      <c r="H20" s="21"/>
      <c r="I20" s="23">
        <v>1.1111111111111112</v>
      </c>
      <c r="J20" s="20" t="s">
        <v>42</v>
      </c>
      <c r="K20" s="21" t="s">
        <v>43</v>
      </c>
      <c r="L20" s="21"/>
      <c r="M20" s="21" t="s">
        <v>63</v>
      </c>
      <c r="N20" s="20" t="s">
        <v>44</v>
      </c>
      <c r="O20" s="20" t="s">
        <v>45</v>
      </c>
      <c r="P20" s="20" t="s">
        <v>46</v>
      </c>
      <c r="Q20" s="22" t="s">
        <v>66</v>
      </c>
      <c r="R20" s="22"/>
      <c r="S20" s="23">
        <v>0.66666666666666663</v>
      </c>
      <c r="T20" s="30" t="s">
        <v>47</v>
      </c>
      <c r="U20" s="42" t="s">
        <v>68</v>
      </c>
    </row>
    <row r="21" spans="2:21" s="6" customFormat="1" ht="45" x14ac:dyDescent="0.3">
      <c r="B21" s="29" t="s">
        <v>48</v>
      </c>
      <c r="C21" s="70"/>
      <c r="D21" s="18" t="s">
        <v>49</v>
      </c>
      <c r="E21" s="19">
        <v>3</v>
      </c>
      <c r="F21" s="20" t="s">
        <v>18</v>
      </c>
      <c r="G21" s="21" t="s">
        <v>18</v>
      </c>
      <c r="H21" s="21"/>
      <c r="I21" s="23"/>
      <c r="J21" s="20">
        <v>5</v>
      </c>
      <c r="K21" s="21">
        <v>5</v>
      </c>
      <c r="L21" s="21"/>
      <c r="M21" s="23">
        <f>+K21/J21</f>
        <v>1</v>
      </c>
      <c r="N21" s="20">
        <v>7</v>
      </c>
      <c r="O21" s="20">
        <v>9</v>
      </c>
      <c r="P21" s="20">
        <v>9</v>
      </c>
      <c r="Q21" s="21">
        <f>+K21</f>
        <v>5</v>
      </c>
      <c r="R21" s="21"/>
      <c r="S21" s="23">
        <f>+Q21/P21</f>
        <v>0.55555555555555558</v>
      </c>
      <c r="T21" s="30" t="s">
        <v>50</v>
      </c>
      <c r="U21" s="30"/>
    </row>
    <row r="22" spans="2:21" s="6" customFormat="1" ht="114" customHeight="1" x14ac:dyDescent="0.3">
      <c r="B22" s="29" t="s">
        <v>51</v>
      </c>
      <c r="C22" s="71"/>
      <c r="D22" s="18" t="s">
        <v>52</v>
      </c>
      <c r="E22" s="23">
        <v>0.62</v>
      </c>
      <c r="F22" s="20" t="s">
        <v>18</v>
      </c>
      <c r="G22" s="21" t="s">
        <v>18</v>
      </c>
      <c r="H22" s="21"/>
      <c r="I22" s="23"/>
      <c r="J22" s="24">
        <v>0.86</v>
      </c>
      <c r="K22" s="23">
        <v>0.88</v>
      </c>
      <c r="L22" s="21"/>
      <c r="M22" s="23">
        <v>1.0813953488372092</v>
      </c>
      <c r="N22" s="24">
        <v>0.91</v>
      </c>
      <c r="O22" s="24">
        <v>1</v>
      </c>
      <c r="P22" s="24">
        <v>1</v>
      </c>
      <c r="Q22" s="22">
        <f>+K22</f>
        <v>0.88</v>
      </c>
      <c r="R22" s="22"/>
      <c r="S22" s="23">
        <v>1.02</v>
      </c>
      <c r="T22" s="30" t="s">
        <v>53</v>
      </c>
      <c r="U22" s="30"/>
    </row>
    <row r="23" spans="2:21" s="6" customFormat="1" ht="75" x14ac:dyDescent="0.3">
      <c r="B23" s="29" t="s">
        <v>54</v>
      </c>
      <c r="C23" s="31">
        <v>0</v>
      </c>
      <c r="D23" s="18" t="s">
        <v>55</v>
      </c>
      <c r="E23" s="19" t="s">
        <v>56</v>
      </c>
      <c r="F23" s="20" t="s">
        <v>18</v>
      </c>
      <c r="G23" s="21" t="s">
        <v>18</v>
      </c>
      <c r="H23" s="21"/>
      <c r="I23" s="23"/>
      <c r="J23" s="20">
        <v>250000</v>
      </c>
      <c r="K23" s="20">
        <v>215607</v>
      </c>
      <c r="L23" s="20"/>
      <c r="M23" s="24">
        <f>+K23/J23</f>
        <v>0.86242799999999997</v>
      </c>
      <c r="N23" s="20">
        <v>250000</v>
      </c>
      <c r="O23" s="20">
        <v>250000</v>
      </c>
      <c r="P23" s="20">
        <v>750000</v>
      </c>
      <c r="Q23" s="20">
        <f>+K23</f>
        <v>215607</v>
      </c>
      <c r="R23" s="20"/>
      <c r="S23" s="24">
        <f>+Q23/P23</f>
        <v>0.28747600000000001</v>
      </c>
      <c r="T23" s="42" t="s">
        <v>57</v>
      </c>
      <c r="U23" s="42"/>
    </row>
    <row r="24" spans="2:21" s="6" customFormat="1" x14ac:dyDescent="0.35">
      <c r="E24" s="8"/>
      <c r="H24" s="9"/>
      <c r="L24" s="9"/>
      <c r="P24" s="9"/>
      <c r="T24" s="9"/>
    </row>
    <row r="25" spans="2:21" s="6" customFormat="1" x14ac:dyDescent="0.35">
      <c r="E25" s="8"/>
      <c r="H25" s="9"/>
      <c r="L25" s="9"/>
      <c r="P25" s="9"/>
      <c r="T25" s="9"/>
    </row>
    <row r="26" spans="2:21" s="6" customFormat="1" x14ac:dyDescent="0.35">
      <c r="E26" s="8"/>
      <c r="H26" s="9"/>
      <c r="L26" s="9"/>
      <c r="P26" s="9"/>
      <c r="T26" s="9"/>
    </row>
    <row r="27" spans="2:21" s="6" customFormat="1" x14ac:dyDescent="0.35">
      <c r="E27" s="8"/>
      <c r="H27" s="9"/>
      <c r="L27" s="9"/>
      <c r="P27" s="9"/>
      <c r="T27" s="9"/>
    </row>
    <row r="28" spans="2:21" s="6" customFormat="1" x14ac:dyDescent="0.35">
      <c r="E28" s="8"/>
      <c r="H28" s="9"/>
      <c r="L28" s="9"/>
      <c r="P28" s="9"/>
      <c r="T28" s="9"/>
    </row>
    <row r="29" spans="2:21" s="6" customFormat="1" x14ac:dyDescent="0.35">
      <c r="E29" s="8"/>
      <c r="H29" s="9"/>
      <c r="L29" s="9"/>
      <c r="P29" s="9"/>
      <c r="T29" s="9"/>
    </row>
    <row r="30" spans="2:21" s="6" customFormat="1" x14ac:dyDescent="0.35">
      <c r="E30" s="8"/>
      <c r="H30" s="9"/>
      <c r="L30" s="9"/>
      <c r="P30" s="9"/>
      <c r="T30" s="9"/>
    </row>
    <row r="31" spans="2:21" s="6" customFormat="1" x14ac:dyDescent="0.35">
      <c r="E31" s="8"/>
      <c r="H31" s="9"/>
      <c r="L31" s="9"/>
      <c r="P31" s="9"/>
      <c r="T31" s="9"/>
    </row>
    <row r="32" spans="2:21" s="6" customFormat="1" x14ac:dyDescent="0.35">
      <c r="E32" s="8"/>
      <c r="H32" s="9"/>
      <c r="L32" s="9"/>
      <c r="P32" s="9"/>
      <c r="T32" s="9"/>
    </row>
    <row r="33" spans="5:20" s="6" customFormat="1" x14ac:dyDescent="0.35">
      <c r="E33" s="8"/>
      <c r="H33" s="9"/>
      <c r="L33" s="9"/>
      <c r="P33" s="9"/>
      <c r="T33" s="9"/>
    </row>
    <row r="34" spans="5:20" s="6" customFormat="1" x14ac:dyDescent="0.35">
      <c r="E34" s="8"/>
      <c r="H34" s="9"/>
      <c r="L34" s="9"/>
      <c r="P34" s="9"/>
      <c r="T34" s="9"/>
    </row>
    <row r="35" spans="5:20" s="6" customFormat="1" x14ac:dyDescent="0.35">
      <c r="E35" s="8"/>
      <c r="H35" s="9"/>
      <c r="L35" s="9"/>
      <c r="P35" s="9"/>
      <c r="T35" s="9"/>
    </row>
    <row r="36" spans="5:20" s="6" customFormat="1" x14ac:dyDescent="0.35">
      <c r="E36" s="8"/>
      <c r="H36" s="9"/>
      <c r="L36" s="9"/>
      <c r="P36" s="9"/>
      <c r="T36" s="9"/>
    </row>
    <row r="37" spans="5:20" s="6" customFormat="1" x14ac:dyDescent="0.35">
      <c r="E37" s="8"/>
      <c r="H37" s="9"/>
      <c r="L37" s="9"/>
      <c r="P37" s="9"/>
      <c r="T37" s="9"/>
    </row>
    <row r="38" spans="5:20" s="6" customFormat="1" x14ac:dyDescent="0.35">
      <c r="E38" s="8"/>
      <c r="H38" s="9"/>
      <c r="L38" s="9"/>
      <c r="P38" s="9"/>
      <c r="T38" s="9"/>
    </row>
    <row r="39" spans="5:20" s="6" customFormat="1" x14ac:dyDescent="0.35">
      <c r="E39" s="8"/>
      <c r="H39" s="9"/>
      <c r="L39" s="9"/>
      <c r="P39" s="9"/>
      <c r="T39" s="9"/>
    </row>
    <row r="40" spans="5:20" s="6" customFormat="1" x14ac:dyDescent="0.35">
      <c r="E40" s="8"/>
      <c r="H40" s="9"/>
      <c r="L40" s="9"/>
      <c r="P40" s="9"/>
      <c r="T40" s="9"/>
    </row>
    <row r="41" spans="5:20" s="6" customFormat="1" x14ac:dyDescent="0.35">
      <c r="E41" s="8"/>
      <c r="H41" s="9"/>
      <c r="L41" s="9"/>
      <c r="P41" s="9"/>
      <c r="T41" s="9"/>
    </row>
  </sheetData>
  <mergeCells count="30">
    <mergeCell ref="C16:C22"/>
    <mergeCell ref="C11:C13"/>
    <mergeCell ref="K6:K7"/>
    <mergeCell ref="H6:I7"/>
    <mergeCell ref="B11:B13"/>
    <mergeCell ref="B16:B19"/>
    <mergeCell ref="B14:B15"/>
    <mergeCell ref="C14:C15"/>
    <mergeCell ref="B8:B10"/>
    <mergeCell ref="C8:C10"/>
    <mergeCell ref="B6:B7"/>
    <mergeCell ref="C6:C7"/>
    <mergeCell ref="D6:D7"/>
    <mergeCell ref="E6:E7"/>
    <mergeCell ref="F6:F7"/>
    <mergeCell ref="U6:U7"/>
    <mergeCell ref="E1:R3"/>
    <mergeCell ref="P6:P7"/>
    <mergeCell ref="Q6:Q7"/>
    <mergeCell ref="T6:T7"/>
    <mergeCell ref="S1:U1"/>
    <mergeCell ref="S2:U2"/>
    <mergeCell ref="S3:U3"/>
    <mergeCell ref="B5:U5"/>
    <mergeCell ref="L6:M7"/>
    <mergeCell ref="R6:S7"/>
    <mergeCell ref="O6:O7"/>
    <mergeCell ref="G6:G7"/>
    <mergeCell ref="J6:J7"/>
    <mergeCell ref="N6:N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2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Portada</vt:lpstr>
      <vt:lpstr>EVALUACIÓN PEI 2015-2018</vt:lpstr>
      <vt:lpstr>'EVALUACIÓN PEI 2015-2018'!Área_de_impresión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dcterms:created xsi:type="dcterms:W3CDTF">2016-06-27T17:22:13Z</dcterms:created>
  <dcterms:modified xsi:type="dcterms:W3CDTF">2017-08-15T21:40:21Z</dcterms:modified>
</cp:coreProperties>
</file>